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jnmx-my.sharepoint.com/personal/rgarcia_scjn_gob_mx/Documents/Transparencia/2024/Solicitudes/21-03 0611 ingresos ene-feb 2024/"/>
    </mc:Choice>
  </mc:AlternateContent>
  <xr:revisionPtr revIDLastSave="2" documentId="8_{F3603B0C-8202-4BC1-8FDB-36FC401C1B00}" xr6:coauthVersionLast="47" xr6:coauthVersionMax="47" xr10:uidLastSave="{895123A3-08C4-46FA-8EE3-639B62781C4B}"/>
  <bookViews>
    <workbookView xWindow="-28910" yWindow="1950" windowWidth="29020" windowHeight="15820" firstSheet="2" activeTab="2" xr2:uid="{4BD3BE2C-A2D6-401F-8FF7-3C61CD4AF367}"/>
  </bookViews>
  <sheets>
    <sheet name="cedula PRESIDENTE" sheetId="2" state="hidden" r:id="rId1"/>
    <sheet name="CEDULA EXCED 2020" sheetId="3" state="hidden" r:id="rId2"/>
    <sheet name="Anexo 1" sheetId="11" r:id="rId3"/>
  </sheets>
  <definedNames>
    <definedName name="_xlnm.Print_Area" localSheetId="2">'Anexo 1'!$A$4:$B$13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1" l="1"/>
  <c r="S31" i="3" l="1"/>
  <c r="P30" i="3"/>
  <c r="R30" i="3" s="1"/>
  <c r="D31" i="3"/>
  <c r="E31" i="3"/>
  <c r="F31" i="3"/>
  <c r="G31" i="3"/>
  <c r="H31" i="3"/>
  <c r="I31" i="3"/>
  <c r="J31" i="3"/>
  <c r="K31" i="3"/>
  <c r="L31" i="3"/>
  <c r="M31" i="3"/>
  <c r="N31" i="3"/>
  <c r="O31" i="3"/>
  <c r="G26" i="3"/>
  <c r="F26" i="3"/>
  <c r="E26" i="3"/>
  <c r="D26" i="3"/>
  <c r="P25" i="3"/>
  <c r="R25" i="3" s="1"/>
  <c r="T25" i="3" s="1"/>
  <c r="P24" i="3"/>
  <c r="R24" i="3" s="1"/>
  <c r="T24" i="3" s="1"/>
  <c r="P23" i="3"/>
  <c r="R23" i="3" s="1"/>
  <c r="T23" i="3" s="1"/>
  <c r="O22" i="3"/>
  <c r="O27" i="3" s="1"/>
  <c r="O33" i="3" s="1"/>
  <c r="N22" i="3"/>
  <c r="N27" i="3" s="1"/>
  <c r="N33" i="3" s="1"/>
  <c r="M22" i="3"/>
  <c r="M27" i="3" s="1"/>
  <c r="M33" i="3" s="1"/>
  <c r="L22" i="3"/>
  <c r="L27" i="3" s="1"/>
  <c r="L33" i="3" s="1"/>
  <c r="K22" i="3"/>
  <c r="K27" i="3" s="1"/>
  <c r="K33" i="3" s="1"/>
  <c r="J22" i="3"/>
  <c r="J27" i="3" s="1"/>
  <c r="J33" i="3" s="1"/>
  <c r="I22" i="3"/>
  <c r="I27" i="3" s="1"/>
  <c r="H22" i="3"/>
  <c r="H27" i="3" s="1"/>
  <c r="H33" i="3" s="1"/>
  <c r="G22" i="3"/>
  <c r="F22" i="3"/>
  <c r="E22" i="3"/>
  <c r="D22" i="3"/>
  <c r="P21" i="3"/>
  <c r="S21" i="3" s="1"/>
  <c r="T21" i="3" s="1"/>
  <c r="P20" i="3"/>
  <c r="R20" i="3" s="1"/>
  <c r="P19" i="3"/>
  <c r="S19" i="3" s="1"/>
  <c r="T19" i="3" s="1"/>
  <c r="P18" i="3"/>
  <c r="R18" i="3" s="1"/>
  <c r="T18" i="3" s="1"/>
  <c r="P17" i="3"/>
  <c r="R17" i="3" s="1"/>
  <c r="T17" i="3" s="1"/>
  <c r="P16" i="3"/>
  <c r="R16" i="3" s="1"/>
  <c r="T16" i="3" s="1"/>
  <c r="P15" i="3"/>
  <c r="R15" i="3" s="1"/>
  <c r="T15" i="3" s="1"/>
  <c r="P14" i="3"/>
  <c r="R14" i="3" s="1"/>
  <c r="T14" i="3" s="1"/>
  <c r="P13" i="3"/>
  <c r="R13" i="3" s="1"/>
  <c r="T13" i="3" s="1"/>
  <c r="P12" i="3"/>
  <c r="R12" i="3" s="1"/>
  <c r="T12" i="3" s="1"/>
  <c r="P11" i="3"/>
  <c r="R11" i="3" s="1"/>
  <c r="T11" i="3" s="1"/>
  <c r="P10" i="3"/>
  <c r="R10" i="3" s="1"/>
  <c r="T10" i="3" s="1"/>
  <c r="P9" i="3"/>
  <c r="R9" i="3" s="1"/>
  <c r="T9" i="3" s="1"/>
  <c r="P8" i="3"/>
  <c r="R8" i="3" s="1"/>
  <c r="P7" i="3"/>
  <c r="S7" i="3" s="1"/>
  <c r="S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P30" i="2"/>
  <c r="R30" i="2" s="1"/>
  <c r="R31" i="2" s="1"/>
  <c r="G26" i="2"/>
  <c r="F26" i="2"/>
  <c r="E26" i="2"/>
  <c r="D26" i="2"/>
  <c r="R25" i="2"/>
  <c r="T25" i="2" s="1"/>
  <c r="P25" i="2"/>
  <c r="P24" i="2"/>
  <c r="R24" i="2" s="1"/>
  <c r="T24" i="2" s="1"/>
  <c r="P23" i="2"/>
  <c r="P26" i="2" s="1"/>
  <c r="R26" i="2" s="1"/>
  <c r="T26" i="2" s="1"/>
  <c r="O22" i="2"/>
  <c r="O27" i="2" s="1"/>
  <c r="O33" i="2" s="1"/>
  <c r="N22" i="2"/>
  <c r="N27" i="2" s="1"/>
  <c r="N33" i="2" s="1"/>
  <c r="M22" i="2"/>
  <c r="M27" i="2" s="1"/>
  <c r="M33" i="2" s="1"/>
  <c r="L22" i="2"/>
  <c r="L27" i="2" s="1"/>
  <c r="L33" i="2" s="1"/>
  <c r="K22" i="2"/>
  <c r="K27" i="2" s="1"/>
  <c r="K33" i="2" s="1"/>
  <c r="J22" i="2"/>
  <c r="J27" i="2" s="1"/>
  <c r="J33" i="2" s="1"/>
  <c r="I22" i="2"/>
  <c r="I27" i="2" s="1"/>
  <c r="I33" i="2" s="1"/>
  <c r="H22" i="2"/>
  <c r="H27" i="2" s="1"/>
  <c r="H33" i="2" s="1"/>
  <c r="G22" i="2"/>
  <c r="F22" i="2"/>
  <c r="F27" i="2" s="1"/>
  <c r="F33" i="2" s="1"/>
  <c r="E22" i="2"/>
  <c r="E27" i="2" s="1"/>
  <c r="E33" i="2" s="1"/>
  <c r="D22" i="2"/>
  <c r="D27" i="2" s="1"/>
  <c r="D33" i="2" s="1"/>
  <c r="P21" i="2"/>
  <c r="S21" i="2" s="1"/>
  <c r="T21" i="2" s="1"/>
  <c r="P20" i="2"/>
  <c r="S20" i="2" s="1"/>
  <c r="P19" i="2"/>
  <c r="S19" i="2" s="1"/>
  <c r="T19" i="2" s="1"/>
  <c r="P18" i="2"/>
  <c r="R18" i="2" s="1"/>
  <c r="T18" i="2" s="1"/>
  <c r="P17" i="2"/>
  <c r="R17" i="2" s="1"/>
  <c r="T17" i="2" s="1"/>
  <c r="P16" i="2"/>
  <c r="R16" i="2" s="1"/>
  <c r="T16" i="2" s="1"/>
  <c r="P15" i="2"/>
  <c r="R15" i="2" s="1"/>
  <c r="T15" i="2" s="1"/>
  <c r="P14" i="2"/>
  <c r="R14" i="2" s="1"/>
  <c r="T14" i="2" s="1"/>
  <c r="P13" i="2"/>
  <c r="R13" i="2" s="1"/>
  <c r="T13" i="2" s="1"/>
  <c r="P12" i="2"/>
  <c r="R12" i="2" s="1"/>
  <c r="T12" i="2" s="1"/>
  <c r="P11" i="2"/>
  <c r="R11" i="2" s="1"/>
  <c r="T11" i="2" s="1"/>
  <c r="P10" i="2"/>
  <c r="R10" i="2" s="1"/>
  <c r="T10" i="2" s="1"/>
  <c r="P9" i="2"/>
  <c r="R9" i="2" s="1"/>
  <c r="T9" i="2" s="1"/>
  <c r="P8" i="2"/>
  <c r="R8" i="2" s="1"/>
  <c r="P7" i="2"/>
  <c r="G27" i="2" l="1"/>
  <c r="G33" i="2" s="1"/>
  <c r="T20" i="3"/>
  <c r="R23" i="2"/>
  <c r="T23" i="2" s="1"/>
  <c r="S20" i="3"/>
  <c r="P22" i="2"/>
  <c r="P27" i="2" s="1"/>
  <c r="P33" i="2" s="1"/>
  <c r="S22" i="3"/>
  <c r="S27" i="3" s="1"/>
  <c r="S33" i="3" s="1"/>
  <c r="T7" i="3"/>
  <c r="T8" i="3"/>
  <c r="R22" i="3"/>
  <c r="R27" i="3" s="1"/>
  <c r="R33" i="3" s="1"/>
  <c r="T30" i="3"/>
  <c r="T31" i="3" s="1"/>
  <c r="R31" i="3"/>
  <c r="I33" i="3"/>
  <c r="P31" i="3"/>
  <c r="G27" i="3"/>
  <c r="G33" i="3" s="1"/>
  <c r="D27" i="3"/>
  <c r="D33" i="3" s="1"/>
  <c r="P26" i="3"/>
  <c r="R26" i="3" s="1"/>
  <c r="T26" i="3" s="1"/>
  <c r="E27" i="3"/>
  <c r="E33" i="3" s="1"/>
  <c r="F27" i="3"/>
  <c r="F33" i="3" s="1"/>
  <c r="P22" i="3"/>
  <c r="T8" i="2"/>
  <c r="R20" i="2"/>
  <c r="T20" i="2" s="1"/>
  <c r="T30" i="2"/>
  <c r="T31" i="2" s="1"/>
  <c r="S7" i="2"/>
  <c r="P27" i="3" l="1"/>
  <c r="P33" i="3" s="1"/>
  <c r="T22" i="3"/>
  <c r="T27" i="3" s="1"/>
  <c r="T33" i="3" s="1"/>
  <c r="R22" i="2"/>
  <c r="R27" i="2" s="1"/>
  <c r="R33" i="2" s="1"/>
  <c r="T7" i="2"/>
  <c r="T22" i="2" s="1"/>
  <c r="T27" i="2" s="1"/>
  <c r="T33" i="2" s="1"/>
  <c r="S22" i="2"/>
  <c r="S27" i="2" s="1"/>
  <c r="S33" i="2" s="1"/>
</calcChain>
</file>

<file path=xl/sharedStrings.xml><?xml version="1.0" encoding="utf-8"?>
<sst xmlns="http://schemas.openxmlformats.org/spreadsheetml/2006/main" count="108" uniqueCount="49">
  <si>
    <t>OTROS INGRESOS Y BENEFICIOS VARIOS</t>
  </si>
  <si>
    <t>INDEMNIZACIONES POR SINIESTROS</t>
  </si>
  <si>
    <t xml:space="preserve">OTROS INGRESOS </t>
  </si>
  <si>
    <t>VENTA DE VEHICULOS</t>
  </si>
  <si>
    <t>VENTA DE INFORMACIÓN PÚBLICA</t>
  </si>
  <si>
    <t>VENTA DE BASES DE LICITACION</t>
  </si>
  <si>
    <t>RENTA STAND FERIA INTERNACIONAL DEL LIBRO</t>
  </si>
  <si>
    <t>VENTA DE EQUIPO DE COMPUTO</t>
  </si>
  <si>
    <t>DIFERENCIAS MENORES</t>
  </si>
  <si>
    <t>VENTA DE MATERIAL DE DESECHO</t>
  </si>
  <si>
    <t>VENTA DE BOLETOS DE COMEDOR</t>
  </si>
  <si>
    <t>SERVICIO DE COMEDOR DE COLEGIO DE SECRETARIOS</t>
  </si>
  <si>
    <t>DEPÓSITOS NO IDENTIFICADOS</t>
  </si>
  <si>
    <t>SANCIONES A PROVEEDORES</t>
  </si>
  <si>
    <t>INTERESES NOMINALES</t>
  </si>
  <si>
    <t>INTERESES MESA DE DINERO</t>
  </si>
  <si>
    <t>INTERESES DEVENGADOS POR ACREDITAR</t>
  </si>
  <si>
    <t>SUBTOTAL INTERESES</t>
  </si>
  <si>
    <t>TOTAL AMPLIACIÓN PRESUPUESTAL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</si>
  <si>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</si>
  <si>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</si>
  <si>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</si>
  <si>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</si>
  <si>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</si>
  <si>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</si>
  <si>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</si>
  <si>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</si>
  <si>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</t>
  </si>
  <si>
    <t>OCTUBRE</t>
  </si>
  <si>
    <t>NOV</t>
  </si>
  <si>
    <t>DIC</t>
  </si>
  <si>
    <t>TOTAL</t>
  </si>
  <si>
    <t>SUPREMA CORTE DE JUSTICIA DE LA NACIÓN</t>
  </si>
  <si>
    <t>DIRECCIÓN GENERAL DE PRESUPUESTO Y CONTABILIDAD</t>
  </si>
  <si>
    <t>DIFERENCIA EN CAMBIO POSITIVA EN EFECTIVO Y EQ</t>
  </si>
  <si>
    <t>TOTAL OTROS INGRESOS Y BENEFICIOS V</t>
  </si>
  <si>
    <t>INTEGRACIÓN DE EXCEDENTES DEL AÑO DE 2020</t>
  </si>
  <si>
    <t>VENTA DE MOBILIARIO</t>
  </si>
  <si>
    <t>VENTAS</t>
  </si>
  <si>
    <t>prod</t>
  </si>
  <si>
    <t>aprov</t>
  </si>
  <si>
    <t>suma</t>
  </si>
  <si>
    <t>PRODUCTOS</t>
  </si>
  <si>
    <t>APROV</t>
  </si>
  <si>
    <t>SUMA</t>
  </si>
  <si>
    <t>SEPTIEMBRE</t>
  </si>
  <si>
    <t>INGRESOS EXCEDENTES ENERO-FEBRERO 2024</t>
  </si>
  <si>
    <t>MES</t>
  </si>
  <si>
    <t>IMPORTE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</si>
</sst>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MiYRIAD PRO"/>
    </font>
    <font>
      <b/>
      <sz val="9"/>
      <color theme="1"/>
      <name val="MiYRIAD PRO"/>
    </font>
    <font>
      <sz val="9"/>
      <name val="MiYRIAD PRO"/>
    </font>
    <font>
      <b/>
      <sz val="12"/>
      <color theme="1"/>
      <name val="MiYRIAD PRO"/>
    </font>
    <font>
      <sz val="12"/>
      <color theme="1"/>
      <name val="MiYRIAD PRO"/>
    </font>
    <font>
      <b/>
      <sz val="12"/>
      <color theme="0"/>
      <name val="MiYRIAD PRO"/>
    </font>
    <font>
      <b/>
      <sz val="12"/>
      <name val="MiYRIAD PRO"/>
    </font>
    <font>
      <sz val="12"/>
      <color theme="0"/>
      <name val="MiYRIAD PRO"/>
    </font>
    <font>
      <b/>
      <sz val="9"/>
      <name val="MiYRIAD PRO"/>
    </font>
    <font>
      <sz val="12"/>
      <name val="MiYRIAD PRO"/>
    </font>
    <font>
      <b/>
      <sz val="10"/>
      <color theme="0"/>
      <name val="Myriad Pro"/>
      <family val="2"/>
    </font>
    <font>
      <b/>
      <sz val="10"/>
      <name val="Myriad Pro"/>
      <family val="2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D135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4" fillId="0" borderId="1" xfId="0" applyFont="1" applyBorder="1"/>
    <xf numFmtId="0" fontId="4" fillId="0" borderId="0" xfId="0" applyFont="1"/>
    <xf numFmtId="43" fontId="4" fillId="0" borderId="1" xfId="1" applyFont="1" applyFill="1" applyBorder="1"/>
    <xf numFmtId="43" fontId="4" fillId="0" borderId="1" xfId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43" fontId="2" fillId="0" borderId="0" xfId="1" applyFont="1"/>
    <xf numFmtId="43" fontId="2" fillId="0" borderId="1" xfId="1" applyFont="1" applyBorder="1"/>
    <xf numFmtId="0" fontId="5" fillId="0" borderId="0" xfId="0" applyFont="1"/>
    <xf numFmtId="0" fontId="6" fillId="0" borderId="0" xfId="0" applyFont="1"/>
    <xf numFmtId="43" fontId="2" fillId="0" borderId="0" xfId="0" applyNumberFormat="1" applyFont="1"/>
    <xf numFmtId="43" fontId="3" fillId="0" borderId="1" xfId="1" applyFont="1" applyBorder="1"/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43" fontId="7" fillId="2" borderId="1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1" xfId="0" applyFont="1" applyBorder="1"/>
    <xf numFmtId="0" fontId="10" fillId="0" borderId="0" xfId="0" applyFont="1"/>
    <xf numFmtId="43" fontId="10" fillId="0" borderId="1" xfId="1" applyFont="1" applyFill="1" applyBorder="1"/>
    <xf numFmtId="0" fontId="3" fillId="0" borderId="0" xfId="0" applyFont="1"/>
    <xf numFmtId="43" fontId="3" fillId="0" borderId="1" xfId="1" applyFont="1" applyFill="1" applyBorder="1"/>
    <xf numFmtId="0" fontId="11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0" fontId="4" fillId="3" borderId="1" xfId="0" applyFont="1" applyFill="1" applyBorder="1"/>
    <xf numFmtId="0" fontId="4" fillId="3" borderId="0" xfId="0" applyFont="1" applyFill="1"/>
    <xf numFmtId="43" fontId="4" fillId="3" borderId="1" xfId="1" applyFont="1" applyFill="1" applyBorder="1" applyAlignment="1">
      <alignment horizontal="right"/>
    </xf>
    <xf numFmtId="43" fontId="2" fillId="3" borderId="1" xfId="1" applyFont="1" applyFill="1" applyBorder="1"/>
    <xf numFmtId="43" fontId="3" fillId="3" borderId="1" xfId="1" applyFont="1" applyFill="1" applyBorder="1"/>
    <xf numFmtId="43" fontId="4" fillId="3" borderId="1" xfId="1" applyFont="1" applyFill="1" applyBorder="1"/>
    <xf numFmtId="0" fontId="4" fillId="3" borderId="1" xfId="0" applyFont="1" applyFill="1" applyBorder="1" applyAlignment="1">
      <alignment horizontal="left"/>
    </xf>
    <xf numFmtId="43" fontId="2" fillId="0" borderId="1" xfId="1" applyFont="1" applyFill="1" applyBorder="1"/>
    <xf numFmtId="43" fontId="15" fillId="0" borderId="0" xfId="1" applyFont="1" applyBorder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43" fontId="12" fillId="2" borderId="0" xfId="1" applyFont="1" applyFill="1" applyBorder="1" applyAlignment="1">
      <alignment horizontal="center" vertical="center"/>
    </xf>
    <xf numFmtId="43" fontId="15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43" fontId="15" fillId="4" borderId="0" xfId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</cellXfs>
  <cellStyles count="5">
    <cellStyle name="Millares" xfId="1" builtinId="3"/>
    <cellStyle name="Millares 13" xfId="4" xr:uid="{0C0901DE-C902-43A6-84ED-F2032EB93CCB}"/>
    <cellStyle name="Millares 3" xfId="2" xr:uid="{61FC2DA2-3315-4CF3-90A7-A2AC7DD6FE0B}"/>
    <cellStyle name="Moneda 2" xfId="3" xr:uid="{1EAD6B65-CFF6-40BF-9D80-9FD560243AD6}"/>
    <cellStyle name="Normal" xfId="0" builtinId="0"/>
  </cellStyles>
  <dxfs count="0"/>
  <tableStyles count="0" defaultTableStyle="TableStyleMedium2" defaultPivotStyle="PivotStyleLight16"/>
  <colors>
    <mruColors>
      <color rgb="FF0D245F"/>
      <color rgb="FF0D13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4C99A-927D-4938-BF31-2CB288D4153A}">
  <dimension ref="B1:T42"/>
  <sheetViews>
    <sheetView zoomScale="85" zoomScaleNormal="85" workbookViewId="0">
      <selection activeCell="F22" sqref="F22"/>
    </sheetView>
  </sheetViews>
  <sheetFormatPr baseColWidth="10" defaultColWidth="11.54296875" defaultRowHeight="11.5"/>
  <cols>
    <col min="1" max="1" width="1.90625" style="1" customWidth="1"/>
    <col min="2" max="2" width="47.90625" style="1" customWidth="1"/>
    <col min="3" max="3" width="1.54296875" style="1" customWidth="1"/>
    <col min="4" max="7" width="15.54296875" style="1" bestFit="1" customWidth="1"/>
    <col min="8" max="15" width="11.90625" style="1" hidden="1" customWidth="1"/>
    <col min="16" max="16" width="16.1796875" style="1" bestFit="1" customWidth="1"/>
    <col min="17" max="17" width="3.54296875" style="1" customWidth="1"/>
    <col min="18" max="18" width="16.1796875" style="7" bestFit="1" customWidth="1"/>
    <col min="19" max="19" width="12.453125" style="1" bestFit="1" customWidth="1"/>
    <col min="20" max="20" width="15.54296875" style="1" bestFit="1" customWidth="1"/>
    <col min="21" max="16384" width="11.54296875" style="1"/>
  </cols>
  <sheetData>
    <row r="1" spans="2:20" ht="15.5">
      <c r="B1" s="9" t="s">
        <v>32</v>
      </c>
    </row>
    <row r="2" spans="2:20" ht="15.5">
      <c r="B2" s="9" t="s">
        <v>33</v>
      </c>
    </row>
    <row r="3" spans="2:20" ht="15.5">
      <c r="B3" s="10"/>
    </row>
    <row r="4" spans="2:20" ht="15.5">
      <c r="B4" s="9" t="s">
        <v>36</v>
      </c>
    </row>
    <row r="6" spans="2:20" s="16" customFormat="1" ht="25.75" customHeight="1">
      <c r="B6" s="13" t="s">
        <v>0</v>
      </c>
      <c r="C6" s="14"/>
      <c r="D6" s="15" t="s">
        <v>19</v>
      </c>
      <c r="E6" s="15" t="s">
        <v>20</v>
      </c>
      <c r="F6" s="15" t="s">
        <v>21</v>
      </c>
      <c r="G6" s="15" t="s">
        <v>22</v>
      </c>
      <c r="H6" s="15" t="s">
        <v>23</v>
      </c>
      <c r="I6" s="15" t="s">
        <v>24</v>
      </c>
      <c r="J6" s="15" t="s">
        <v>25</v>
      </c>
      <c r="K6" s="15" t="s">
        <v>26</v>
      </c>
      <c r="L6" s="15" t="s">
        <v>27</v>
      </c>
      <c r="M6" s="15" t="s">
        <v>28</v>
      </c>
      <c r="N6" s="15" t="s">
        <v>29</v>
      </c>
      <c r="O6" s="15" t="s">
        <v>30</v>
      </c>
      <c r="P6" s="15" t="s">
        <v>31</v>
      </c>
      <c r="R6" s="15" t="s">
        <v>39</v>
      </c>
      <c r="S6" s="15" t="s">
        <v>40</v>
      </c>
      <c r="T6" s="15" t="s">
        <v>41</v>
      </c>
    </row>
    <row r="7" spans="2:20" ht="15" customHeight="1">
      <c r="B7" s="29" t="s">
        <v>1</v>
      </c>
      <c r="C7" s="30"/>
      <c r="D7" s="31">
        <v>3560.04</v>
      </c>
      <c r="E7" s="32">
        <v>191.4</v>
      </c>
      <c r="F7" s="32">
        <v>4297.8</v>
      </c>
      <c r="G7" s="32"/>
      <c r="H7" s="32"/>
      <c r="I7" s="32"/>
      <c r="J7" s="32"/>
      <c r="K7" s="32"/>
      <c r="L7" s="32"/>
      <c r="M7" s="32"/>
      <c r="N7" s="32"/>
      <c r="O7" s="32"/>
      <c r="P7" s="33">
        <f>SUM(D7:O7)</f>
        <v>8049.24</v>
      </c>
      <c r="S7" s="11">
        <f>P7</f>
        <v>8049.24</v>
      </c>
      <c r="T7" s="11">
        <f>SUM(R7:S7)</f>
        <v>8049.24</v>
      </c>
    </row>
    <row r="8" spans="2:20" ht="15" customHeight="1">
      <c r="B8" s="2" t="s">
        <v>34</v>
      </c>
      <c r="C8" s="3"/>
      <c r="D8" s="5">
        <v>760.8</v>
      </c>
      <c r="E8" s="8">
        <v>374.91</v>
      </c>
      <c r="F8" s="8">
        <v>91.38</v>
      </c>
      <c r="G8" s="8">
        <v>57618.16</v>
      </c>
      <c r="H8" s="8"/>
      <c r="I8" s="8"/>
      <c r="J8" s="8"/>
      <c r="K8" s="8"/>
      <c r="L8" s="8"/>
      <c r="M8" s="8"/>
      <c r="N8" s="8"/>
      <c r="O8" s="8"/>
      <c r="P8" s="25">
        <f t="shared" ref="P8:P25" si="0">SUM(D8:O8)</f>
        <v>58845.25</v>
      </c>
      <c r="R8" s="7">
        <f t="shared" ref="R8:R26" si="1">P8</f>
        <v>58845.25</v>
      </c>
      <c r="S8" s="11"/>
      <c r="T8" s="11">
        <f t="shared" ref="T8:T26" si="2">SUM(R8:S8)</f>
        <v>58845.25</v>
      </c>
    </row>
    <row r="9" spans="2:20" ht="15" customHeight="1">
      <c r="B9" s="2" t="s">
        <v>2</v>
      </c>
      <c r="C9" s="3"/>
      <c r="D9" s="5">
        <v>5913.59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25">
        <f t="shared" si="0"/>
        <v>5913.59</v>
      </c>
      <c r="R9" s="7">
        <f t="shared" si="1"/>
        <v>5913.59</v>
      </c>
      <c r="S9" s="11"/>
      <c r="T9" s="11">
        <f t="shared" si="2"/>
        <v>5913.59</v>
      </c>
    </row>
    <row r="10" spans="2:20" ht="15" hidden="1" customHeight="1">
      <c r="B10" s="2" t="s">
        <v>3</v>
      </c>
      <c r="C10" s="3"/>
      <c r="D10" s="4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25">
        <f t="shared" si="0"/>
        <v>0</v>
      </c>
      <c r="R10" s="7">
        <f t="shared" si="1"/>
        <v>0</v>
      </c>
      <c r="S10" s="11"/>
      <c r="T10" s="11">
        <f t="shared" si="2"/>
        <v>0</v>
      </c>
    </row>
    <row r="11" spans="2:20" ht="15" customHeight="1">
      <c r="B11" s="2" t="s">
        <v>37</v>
      </c>
      <c r="C11" s="3"/>
      <c r="D11" s="4"/>
      <c r="E11" s="8"/>
      <c r="F11" s="8">
        <v>5100</v>
      </c>
      <c r="G11" s="8"/>
      <c r="H11" s="8"/>
      <c r="I11" s="8"/>
      <c r="J11" s="8"/>
      <c r="K11" s="8"/>
      <c r="L11" s="8"/>
      <c r="M11" s="8"/>
      <c r="N11" s="8"/>
      <c r="O11" s="8"/>
      <c r="P11" s="25">
        <f t="shared" si="0"/>
        <v>5100</v>
      </c>
      <c r="R11" s="7">
        <f t="shared" si="1"/>
        <v>5100</v>
      </c>
      <c r="S11" s="11"/>
      <c r="T11" s="11">
        <f t="shared" si="2"/>
        <v>5100</v>
      </c>
    </row>
    <row r="12" spans="2:20" ht="15" customHeight="1">
      <c r="B12" s="2" t="s">
        <v>4</v>
      </c>
      <c r="C12" s="3"/>
      <c r="D12" s="4">
        <v>2003</v>
      </c>
      <c r="E12" s="8">
        <v>4724.5</v>
      </c>
      <c r="F12" s="8">
        <v>2369</v>
      </c>
      <c r="G12" s="8">
        <v>588</v>
      </c>
      <c r="H12" s="8"/>
      <c r="I12" s="8"/>
      <c r="J12" s="8"/>
      <c r="K12" s="8"/>
      <c r="L12" s="8"/>
      <c r="M12" s="8"/>
      <c r="N12" s="8"/>
      <c r="O12" s="8"/>
      <c r="P12" s="25">
        <f t="shared" si="0"/>
        <v>9684.5</v>
      </c>
      <c r="R12" s="7">
        <f t="shared" si="1"/>
        <v>9684.5</v>
      </c>
      <c r="S12" s="11"/>
      <c r="T12" s="11">
        <f t="shared" si="2"/>
        <v>9684.5</v>
      </c>
    </row>
    <row r="13" spans="2:20" ht="15" hidden="1" customHeight="1">
      <c r="B13" s="2" t="s">
        <v>5</v>
      </c>
      <c r="C13" s="3"/>
      <c r="D13" s="4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25">
        <f t="shared" si="0"/>
        <v>0</v>
      </c>
      <c r="R13" s="7">
        <f t="shared" si="1"/>
        <v>0</v>
      </c>
      <c r="S13" s="11"/>
      <c r="T13" s="11">
        <f t="shared" si="2"/>
        <v>0</v>
      </c>
    </row>
    <row r="14" spans="2:20" ht="15" hidden="1" customHeight="1">
      <c r="B14" s="2" t="s">
        <v>6</v>
      </c>
      <c r="C14" s="3"/>
      <c r="D14" s="4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25">
        <f t="shared" si="0"/>
        <v>0</v>
      </c>
      <c r="R14" s="7">
        <f t="shared" si="1"/>
        <v>0</v>
      </c>
      <c r="S14" s="11"/>
      <c r="T14" s="11">
        <f t="shared" si="2"/>
        <v>0</v>
      </c>
    </row>
    <row r="15" spans="2:20" ht="15" customHeight="1">
      <c r="B15" s="2" t="s">
        <v>7</v>
      </c>
      <c r="C15" s="3"/>
      <c r="D15" s="4"/>
      <c r="E15" s="8"/>
      <c r="F15" s="8">
        <v>17911.849999999999</v>
      </c>
      <c r="G15" s="8"/>
      <c r="H15" s="8"/>
      <c r="I15" s="8"/>
      <c r="J15" s="8"/>
      <c r="K15" s="8"/>
      <c r="L15" s="8"/>
      <c r="M15" s="8"/>
      <c r="N15" s="8"/>
      <c r="O15" s="8"/>
      <c r="P15" s="25">
        <f t="shared" si="0"/>
        <v>17911.849999999999</v>
      </c>
      <c r="R15" s="7">
        <f t="shared" si="1"/>
        <v>17911.849999999999</v>
      </c>
      <c r="S15" s="11"/>
      <c r="T15" s="11">
        <f t="shared" si="2"/>
        <v>17911.849999999999</v>
      </c>
    </row>
    <row r="16" spans="2:20" ht="15" customHeight="1">
      <c r="B16" s="2" t="s">
        <v>8</v>
      </c>
      <c r="C16" s="3"/>
      <c r="D16" s="4">
        <v>-1.6</v>
      </c>
      <c r="E16" s="8">
        <v>3.17</v>
      </c>
      <c r="F16" s="8">
        <v>6.52</v>
      </c>
      <c r="G16" s="8">
        <v>4.62</v>
      </c>
      <c r="H16" s="8"/>
      <c r="I16" s="8"/>
      <c r="J16" s="8"/>
      <c r="K16" s="8"/>
      <c r="L16" s="8"/>
      <c r="M16" s="8"/>
      <c r="N16" s="8"/>
      <c r="O16" s="8"/>
      <c r="P16" s="25">
        <f t="shared" si="0"/>
        <v>12.71</v>
      </c>
      <c r="R16" s="7">
        <f t="shared" si="1"/>
        <v>12.71</v>
      </c>
      <c r="S16" s="11"/>
      <c r="T16" s="11">
        <f t="shared" si="2"/>
        <v>12.71</v>
      </c>
    </row>
    <row r="17" spans="2:20" ht="15" customHeight="1">
      <c r="B17" s="2" t="s">
        <v>9</v>
      </c>
      <c r="C17" s="3"/>
      <c r="D17" s="4">
        <v>175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25">
        <f t="shared" si="0"/>
        <v>175</v>
      </c>
      <c r="R17" s="7">
        <f t="shared" si="1"/>
        <v>175</v>
      </c>
      <c r="S17" s="11"/>
      <c r="T17" s="11">
        <f t="shared" si="2"/>
        <v>175</v>
      </c>
    </row>
    <row r="18" spans="2:20" ht="15" customHeight="1">
      <c r="B18" s="2" t="s">
        <v>10</v>
      </c>
      <c r="C18" s="3"/>
      <c r="D18" s="4">
        <v>521375</v>
      </c>
      <c r="E18" s="8">
        <v>463525</v>
      </c>
      <c r="F18" s="8">
        <v>490975</v>
      </c>
      <c r="G18" s="8">
        <v>16675</v>
      </c>
      <c r="H18" s="8"/>
      <c r="I18" s="8"/>
      <c r="J18" s="8"/>
      <c r="K18" s="8"/>
      <c r="L18" s="8"/>
      <c r="M18" s="8"/>
      <c r="N18" s="8"/>
      <c r="O18" s="8"/>
      <c r="P18" s="25">
        <f t="shared" si="0"/>
        <v>1492550</v>
      </c>
      <c r="R18" s="7">
        <f t="shared" si="1"/>
        <v>1492550</v>
      </c>
      <c r="S18" s="11"/>
      <c r="T18" s="11">
        <f t="shared" si="2"/>
        <v>1492550</v>
      </c>
    </row>
    <row r="19" spans="2:20" ht="15" customHeight="1">
      <c r="B19" s="29" t="s">
        <v>11</v>
      </c>
      <c r="C19" s="30"/>
      <c r="D19" s="34">
        <v>8750</v>
      </c>
      <c r="E19" s="32">
        <v>11375</v>
      </c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3">
        <f t="shared" si="0"/>
        <v>20125</v>
      </c>
      <c r="S19" s="11">
        <f t="shared" ref="S19:S21" si="3">P19</f>
        <v>20125</v>
      </c>
      <c r="T19" s="11">
        <f t="shared" si="2"/>
        <v>20125</v>
      </c>
    </row>
    <row r="20" spans="2:20" ht="15" hidden="1" customHeight="1">
      <c r="B20" s="2" t="s">
        <v>12</v>
      </c>
      <c r="C20" s="3"/>
      <c r="D20" s="4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12">
        <f t="shared" si="0"/>
        <v>0</v>
      </c>
      <c r="R20" s="7">
        <f t="shared" si="1"/>
        <v>0</v>
      </c>
      <c r="S20" s="11">
        <f t="shared" si="3"/>
        <v>0</v>
      </c>
      <c r="T20" s="11">
        <f t="shared" si="2"/>
        <v>0</v>
      </c>
    </row>
    <row r="21" spans="2:20" ht="15" customHeight="1">
      <c r="B21" s="35" t="s">
        <v>13</v>
      </c>
      <c r="C21" s="6"/>
      <c r="D21" s="32">
        <v>1030.2</v>
      </c>
      <c r="E21" s="32">
        <v>5446.4</v>
      </c>
      <c r="F21" s="32">
        <v>2092.23</v>
      </c>
      <c r="G21" s="32">
        <v>10350.41</v>
      </c>
      <c r="H21" s="32"/>
      <c r="I21" s="32"/>
      <c r="J21" s="32"/>
      <c r="K21" s="32"/>
      <c r="L21" s="32"/>
      <c r="M21" s="32"/>
      <c r="N21" s="32"/>
      <c r="O21" s="32"/>
      <c r="P21" s="33">
        <f t="shared" si="0"/>
        <v>18919.239999999998</v>
      </c>
      <c r="S21" s="11">
        <f t="shared" si="3"/>
        <v>18919.239999999998</v>
      </c>
      <c r="T21" s="11">
        <f t="shared" si="2"/>
        <v>18919.239999999998</v>
      </c>
    </row>
    <row r="22" spans="2:20" s="19" customFormat="1" ht="28.75" customHeight="1">
      <c r="B22" s="17" t="s">
        <v>35</v>
      </c>
      <c r="C22" s="20"/>
      <c r="D22" s="18">
        <f>SUM(D7:D21)</f>
        <v>543566.02999999991</v>
      </c>
      <c r="E22" s="18">
        <f t="shared" ref="E22:T22" si="4">SUM(E7:E21)</f>
        <v>485640.38</v>
      </c>
      <c r="F22" s="18">
        <f t="shared" si="4"/>
        <v>522843.77999999997</v>
      </c>
      <c r="G22" s="18">
        <f t="shared" si="4"/>
        <v>85236.19</v>
      </c>
      <c r="H22" s="18">
        <f t="shared" si="4"/>
        <v>0</v>
      </c>
      <c r="I22" s="18">
        <f t="shared" si="4"/>
        <v>0</v>
      </c>
      <c r="J22" s="18">
        <f t="shared" si="4"/>
        <v>0</v>
      </c>
      <c r="K22" s="18">
        <f t="shared" si="4"/>
        <v>0</v>
      </c>
      <c r="L22" s="18">
        <f t="shared" si="4"/>
        <v>0</v>
      </c>
      <c r="M22" s="18">
        <f t="shared" si="4"/>
        <v>0</v>
      </c>
      <c r="N22" s="18">
        <f t="shared" si="4"/>
        <v>0</v>
      </c>
      <c r="O22" s="18">
        <f t="shared" si="4"/>
        <v>0</v>
      </c>
      <c r="P22" s="18">
        <f t="shared" si="4"/>
        <v>1637286.38</v>
      </c>
      <c r="R22" s="18">
        <f t="shared" si="4"/>
        <v>1590192.9</v>
      </c>
      <c r="S22" s="18">
        <f t="shared" si="4"/>
        <v>47093.479999999996</v>
      </c>
      <c r="T22" s="18">
        <f t="shared" si="4"/>
        <v>1637286.38</v>
      </c>
    </row>
    <row r="23" spans="2:20" ht="15" customHeight="1">
      <c r="B23" s="2" t="s">
        <v>14</v>
      </c>
      <c r="C23" s="3"/>
      <c r="D23" s="4">
        <v>186599.59</v>
      </c>
      <c r="E23" s="8">
        <v>158723.78</v>
      </c>
      <c r="F23" s="8">
        <v>889656.02</v>
      </c>
      <c r="G23" s="8">
        <v>1083896.58</v>
      </c>
      <c r="H23" s="8"/>
      <c r="I23" s="8"/>
      <c r="J23" s="8"/>
      <c r="K23" s="8"/>
      <c r="L23" s="8"/>
      <c r="M23" s="8"/>
      <c r="N23" s="8"/>
      <c r="O23" s="8"/>
      <c r="P23" s="12">
        <f t="shared" si="0"/>
        <v>2318875.9700000002</v>
      </c>
      <c r="R23" s="7">
        <f t="shared" si="1"/>
        <v>2318875.9700000002</v>
      </c>
      <c r="T23" s="11">
        <f t="shared" si="2"/>
        <v>2318875.9700000002</v>
      </c>
    </row>
    <row r="24" spans="2:20" ht="15" customHeight="1">
      <c r="B24" s="2" t="s">
        <v>15</v>
      </c>
      <c r="C24" s="3"/>
      <c r="D24" s="4">
        <v>1559421.5</v>
      </c>
      <c r="E24" s="8">
        <v>1919151.77</v>
      </c>
      <c r="F24" s="8">
        <v>1747799.73</v>
      </c>
      <c r="G24" s="8">
        <v>1949861.5</v>
      </c>
      <c r="H24" s="8"/>
      <c r="I24" s="8"/>
      <c r="J24" s="8"/>
      <c r="K24" s="8"/>
      <c r="L24" s="8"/>
      <c r="M24" s="8"/>
      <c r="N24" s="8"/>
      <c r="O24" s="8"/>
      <c r="P24" s="12">
        <f t="shared" si="0"/>
        <v>7176234.5</v>
      </c>
      <c r="R24" s="7">
        <f t="shared" si="1"/>
        <v>7176234.5</v>
      </c>
      <c r="T24" s="11">
        <f t="shared" si="2"/>
        <v>7176234.5</v>
      </c>
    </row>
    <row r="25" spans="2:20" ht="15" customHeight="1">
      <c r="B25" s="2" t="s">
        <v>16</v>
      </c>
      <c r="C25" s="3"/>
      <c r="D25" s="4">
        <v>32378.31</v>
      </c>
      <c r="E25" s="8">
        <v>100413.91</v>
      </c>
      <c r="F25" s="8">
        <v>2982.37</v>
      </c>
      <c r="G25" s="36">
        <v>23209.200000000001</v>
      </c>
      <c r="H25" s="8"/>
      <c r="I25" s="8"/>
      <c r="J25" s="8"/>
      <c r="K25" s="8"/>
      <c r="L25" s="8"/>
      <c r="M25" s="8"/>
      <c r="N25" s="8"/>
      <c r="O25" s="8"/>
      <c r="P25" s="12">
        <f t="shared" si="0"/>
        <v>158983.79</v>
      </c>
      <c r="R25" s="7">
        <f t="shared" si="1"/>
        <v>158983.79</v>
      </c>
      <c r="T25" s="11">
        <f t="shared" si="2"/>
        <v>158983.79</v>
      </c>
    </row>
    <row r="26" spans="2:20" s="24" customFormat="1" ht="15" customHeight="1">
      <c r="B26" s="21" t="s">
        <v>17</v>
      </c>
      <c r="C26" s="22"/>
      <c r="D26" s="23">
        <f>+D23+D24+D25</f>
        <v>1778399.4000000001</v>
      </c>
      <c r="E26" s="23">
        <f>+E23+E24+E25</f>
        <v>2178289.46</v>
      </c>
      <c r="F26" s="23">
        <f>+F23+F24+F25</f>
        <v>2640438.12</v>
      </c>
      <c r="G26" s="23">
        <f>+G23+G24+G25</f>
        <v>3056967.2800000003</v>
      </c>
      <c r="H26" s="12"/>
      <c r="I26" s="12"/>
      <c r="J26" s="12"/>
      <c r="K26" s="12"/>
      <c r="L26" s="12"/>
      <c r="M26" s="12"/>
      <c r="N26" s="12"/>
      <c r="O26" s="12"/>
      <c r="P26" s="12">
        <f>SUM(P23:P25)</f>
        <v>9654094.2599999998</v>
      </c>
      <c r="R26" s="7">
        <f t="shared" si="1"/>
        <v>9654094.2599999998</v>
      </c>
      <c r="T26" s="11">
        <f t="shared" si="2"/>
        <v>9654094.2599999998</v>
      </c>
    </row>
    <row r="27" spans="2:20" s="19" customFormat="1" ht="26.4" customHeight="1">
      <c r="B27" s="17" t="s">
        <v>18</v>
      </c>
      <c r="C27" s="20"/>
      <c r="D27" s="18">
        <f>+D22+D26</f>
        <v>2321965.4300000002</v>
      </c>
      <c r="E27" s="18">
        <f t="shared" ref="E27:T27" si="5">+E22+E26</f>
        <v>2663929.84</v>
      </c>
      <c r="F27" s="18">
        <f t="shared" si="5"/>
        <v>3163281.9</v>
      </c>
      <c r="G27" s="18">
        <f t="shared" si="5"/>
        <v>3142203.47</v>
      </c>
      <c r="H27" s="18">
        <f t="shared" si="5"/>
        <v>0</v>
      </c>
      <c r="I27" s="18">
        <f t="shared" si="5"/>
        <v>0</v>
      </c>
      <c r="J27" s="18">
        <f t="shared" si="5"/>
        <v>0</v>
      </c>
      <c r="K27" s="18">
        <f t="shared" si="5"/>
        <v>0</v>
      </c>
      <c r="L27" s="18">
        <f t="shared" si="5"/>
        <v>0</v>
      </c>
      <c r="M27" s="18">
        <f t="shared" si="5"/>
        <v>0</v>
      </c>
      <c r="N27" s="18">
        <f t="shared" si="5"/>
        <v>0</v>
      </c>
      <c r="O27" s="18">
        <f t="shared" si="5"/>
        <v>0</v>
      </c>
      <c r="P27" s="18">
        <f t="shared" si="5"/>
        <v>11291380.640000001</v>
      </c>
      <c r="R27" s="18">
        <f t="shared" si="5"/>
        <v>11244287.16</v>
      </c>
      <c r="S27" s="18">
        <f t="shared" si="5"/>
        <v>47093.479999999996</v>
      </c>
      <c r="T27" s="18">
        <f t="shared" si="5"/>
        <v>11291380.640000001</v>
      </c>
    </row>
    <row r="28" spans="2:20"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2:20" s="19" customFormat="1" ht="15.5">
      <c r="B29" s="17"/>
      <c r="C29" s="20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R29" s="18"/>
      <c r="S29" s="18"/>
      <c r="T29" s="18"/>
    </row>
    <row r="30" spans="2:20" s="26" customFormat="1" ht="15.5">
      <c r="B30" s="27" t="s">
        <v>38</v>
      </c>
      <c r="D30" s="28">
        <v>263346</v>
      </c>
      <c r="E30" s="28">
        <v>363587.5</v>
      </c>
      <c r="F30" s="28">
        <v>426272.25</v>
      </c>
      <c r="G30" s="28"/>
      <c r="H30" s="28"/>
      <c r="I30" s="28"/>
      <c r="J30" s="28"/>
      <c r="K30" s="28"/>
      <c r="L30" s="28"/>
      <c r="M30" s="28"/>
      <c r="N30" s="28"/>
      <c r="O30" s="28"/>
      <c r="P30" s="12">
        <f>SUM(D30:O30)</f>
        <v>1053205.75</v>
      </c>
      <c r="R30" s="7">
        <f t="shared" ref="R30" si="6">P30</f>
        <v>1053205.75</v>
      </c>
      <c r="T30" s="11">
        <f t="shared" ref="T30" si="7">SUM(R30:S30)</f>
        <v>1053205.75</v>
      </c>
    </row>
    <row r="31" spans="2:20" s="19" customFormat="1" ht="26.4" customHeight="1">
      <c r="B31" s="17"/>
      <c r="C31" s="20"/>
      <c r="D31" s="18">
        <f>SUM(D30)</f>
        <v>263346</v>
      </c>
      <c r="E31" s="18">
        <f t="shared" ref="E31:T31" si="8">SUM(E30)</f>
        <v>363587.5</v>
      </c>
      <c r="F31" s="18">
        <f t="shared" si="8"/>
        <v>426272.25</v>
      </c>
      <c r="G31" s="18">
        <f t="shared" si="8"/>
        <v>0</v>
      </c>
      <c r="H31" s="18">
        <f t="shared" si="8"/>
        <v>0</v>
      </c>
      <c r="I31" s="18">
        <f t="shared" si="8"/>
        <v>0</v>
      </c>
      <c r="J31" s="18">
        <f t="shared" si="8"/>
        <v>0</v>
      </c>
      <c r="K31" s="18">
        <f t="shared" si="8"/>
        <v>0</v>
      </c>
      <c r="L31" s="18">
        <f t="shared" si="8"/>
        <v>0</v>
      </c>
      <c r="M31" s="18">
        <f t="shared" si="8"/>
        <v>0</v>
      </c>
      <c r="N31" s="18">
        <f t="shared" si="8"/>
        <v>0</v>
      </c>
      <c r="O31" s="18">
        <f t="shared" si="8"/>
        <v>0</v>
      </c>
      <c r="P31" s="18">
        <f t="shared" si="8"/>
        <v>1053205.75</v>
      </c>
      <c r="R31" s="18">
        <f t="shared" si="8"/>
        <v>1053205.75</v>
      </c>
      <c r="S31" s="18">
        <f t="shared" si="8"/>
        <v>0</v>
      </c>
      <c r="T31" s="18">
        <f t="shared" si="8"/>
        <v>1053205.75</v>
      </c>
    </row>
    <row r="32" spans="2:20"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2:20" s="19" customFormat="1" ht="26.4" customHeight="1">
      <c r="B33" s="17" t="s">
        <v>31</v>
      </c>
      <c r="C33" s="20"/>
      <c r="D33" s="18">
        <f t="shared" ref="D33:P33" si="9">+D27+D31</f>
        <v>2585311.4300000002</v>
      </c>
      <c r="E33" s="18">
        <f t="shared" si="9"/>
        <v>3027517.34</v>
      </c>
      <c r="F33" s="18">
        <f t="shared" si="9"/>
        <v>3589554.15</v>
      </c>
      <c r="G33" s="18">
        <f t="shared" si="9"/>
        <v>3142203.47</v>
      </c>
      <c r="H33" s="18">
        <f t="shared" si="9"/>
        <v>0</v>
      </c>
      <c r="I33" s="18">
        <f t="shared" si="9"/>
        <v>0</v>
      </c>
      <c r="J33" s="18">
        <f t="shared" si="9"/>
        <v>0</v>
      </c>
      <c r="K33" s="18">
        <f t="shared" si="9"/>
        <v>0</v>
      </c>
      <c r="L33" s="18">
        <f t="shared" si="9"/>
        <v>0</v>
      </c>
      <c r="M33" s="18">
        <f t="shared" si="9"/>
        <v>0</v>
      </c>
      <c r="N33" s="18">
        <f t="shared" si="9"/>
        <v>0</v>
      </c>
      <c r="O33" s="18">
        <f t="shared" si="9"/>
        <v>0</v>
      </c>
      <c r="P33" s="18">
        <f t="shared" si="9"/>
        <v>12344586.390000001</v>
      </c>
      <c r="R33" s="18">
        <f t="shared" ref="R33:T33" si="10">+R27+R31</f>
        <v>12297492.91</v>
      </c>
      <c r="S33" s="18">
        <f t="shared" si="10"/>
        <v>47093.479999999996</v>
      </c>
      <c r="T33" s="18">
        <f t="shared" si="10"/>
        <v>12344586.390000001</v>
      </c>
    </row>
    <row r="34" spans="2:20"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2:20"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2:20"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2:20"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2:20"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2:20"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2:20"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2:20"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2:20"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</sheetData>
  <pageMargins left="0.70866141732283472" right="0.31496062992125984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A088B-828E-43FD-BED6-8BF195DBB1CA}">
  <dimension ref="B1:T42"/>
  <sheetViews>
    <sheetView topLeftCell="A11" zoomScaleNormal="100" workbookViewId="0">
      <selection activeCell="B31" sqref="B31"/>
    </sheetView>
  </sheetViews>
  <sheetFormatPr baseColWidth="10" defaultColWidth="11.54296875" defaultRowHeight="11.5" outlineLevelCol="1"/>
  <cols>
    <col min="1" max="1" width="1.90625" style="1" customWidth="1"/>
    <col min="2" max="2" width="47.90625" style="1" customWidth="1"/>
    <col min="3" max="3" width="1.54296875" style="1" customWidth="1"/>
    <col min="4" max="6" width="15.54296875" style="1" bestFit="1" customWidth="1"/>
    <col min="7" max="7" width="15" style="1" bestFit="1" customWidth="1"/>
    <col min="8" max="15" width="11.90625" style="1" hidden="1" customWidth="1" outlineLevel="1"/>
    <col min="16" max="16" width="16.1796875" style="1" bestFit="1" customWidth="1" collapsed="1"/>
    <col min="17" max="17" width="3.54296875" style="1" customWidth="1"/>
    <col min="18" max="18" width="16.1796875" style="7" bestFit="1" customWidth="1"/>
    <col min="19" max="19" width="12.453125" style="1" bestFit="1" customWidth="1"/>
    <col min="20" max="20" width="15.54296875" style="1" bestFit="1" customWidth="1"/>
    <col min="21" max="16384" width="11.54296875" style="1"/>
  </cols>
  <sheetData>
    <row r="1" spans="2:20" ht="15.5">
      <c r="B1" s="9" t="s">
        <v>32</v>
      </c>
    </row>
    <row r="2" spans="2:20" ht="15.5">
      <c r="B2" s="9" t="s">
        <v>33</v>
      </c>
    </row>
    <row r="3" spans="2:20" ht="15.5">
      <c r="B3" s="10"/>
    </row>
    <row r="4" spans="2:20" ht="15.5">
      <c r="B4" s="9" t="s">
        <v>36</v>
      </c>
    </row>
    <row r="6" spans="2:20" s="16" customFormat="1" ht="25.75" customHeight="1">
      <c r="B6" s="13" t="s">
        <v>0</v>
      </c>
      <c r="C6" s="14"/>
      <c r="D6" s="15" t="s">
        <v>19</v>
      </c>
      <c r="E6" s="15" t="s">
        <v>20</v>
      </c>
      <c r="F6" s="15" t="s">
        <v>21</v>
      </c>
      <c r="G6" s="15" t="s">
        <v>22</v>
      </c>
      <c r="H6" s="15" t="s">
        <v>23</v>
      </c>
      <c r="I6" s="15" t="s">
        <v>24</v>
      </c>
      <c r="J6" s="15" t="s">
        <v>25</v>
      </c>
      <c r="K6" s="15" t="s">
        <v>26</v>
      </c>
      <c r="L6" s="15" t="s">
        <v>27</v>
      </c>
      <c r="M6" s="15" t="s">
        <v>28</v>
      </c>
      <c r="N6" s="15" t="s">
        <v>29</v>
      </c>
      <c r="O6" s="15" t="s">
        <v>30</v>
      </c>
      <c r="P6" s="15" t="s">
        <v>31</v>
      </c>
      <c r="R6" s="15" t="s">
        <v>39</v>
      </c>
      <c r="S6" s="15" t="s">
        <v>40</v>
      </c>
      <c r="T6" s="15" t="s">
        <v>41</v>
      </c>
    </row>
    <row r="7" spans="2:20" ht="15" customHeight="1">
      <c r="B7" s="29" t="s">
        <v>1</v>
      </c>
      <c r="C7" s="30"/>
      <c r="D7" s="31">
        <v>3560.04</v>
      </c>
      <c r="E7" s="32">
        <v>191.4</v>
      </c>
      <c r="F7" s="32">
        <v>4297.8</v>
      </c>
      <c r="G7" s="32"/>
      <c r="H7" s="32"/>
      <c r="I7" s="32"/>
      <c r="J7" s="32"/>
      <c r="K7" s="32"/>
      <c r="L7" s="32"/>
      <c r="M7" s="32"/>
      <c r="N7" s="32"/>
      <c r="O7" s="32"/>
      <c r="P7" s="33">
        <f>SUM(D7:O7)</f>
        <v>8049.24</v>
      </c>
      <c r="S7" s="11">
        <f>P7</f>
        <v>8049.24</v>
      </c>
      <c r="T7" s="11">
        <f>SUM(R7:S7)</f>
        <v>8049.24</v>
      </c>
    </row>
    <row r="8" spans="2:20" ht="15" customHeight="1">
      <c r="B8" s="2" t="s">
        <v>34</v>
      </c>
      <c r="C8" s="3"/>
      <c r="D8" s="5">
        <v>760.8</v>
      </c>
      <c r="E8" s="8">
        <v>374.91</v>
      </c>
      <c r="F8" s="8">
        <v>91.38</v>
      </c>
      <c r="G8" s="8">
        <v>57618.16</v>
      </c>
      <c r="H8" s="8"/>
      <c r="I8" s="8"/>
      <c r="J8" s="8"/>
      <c r="K8" s="8"/>
      <c r="L8" s="8"/>
      <c r="M8" s="8"/>
      <c r="N8" s="8"/>
      <c r="O8" s="8"/>
      <c r="P8" s="25">
        <f t="shared" ref="P8:P25" si="0">SUM(D8:O8)</f>
        <v>58845.25</v>
      </c>
      <c r="R8" s="7">
        <f t="shared" ref="R8:R26" si="1">P8</f>
        <v>58845.25</v>
      </c>
      <c r="S8" s="11"/>
      <c r="T8" s="11">
        <f t="shared" ref="T8:T26" si="2">SUM(R8:S8)</f>
        <v>58845.25</v>
      </c>
    </row>
    <row r="9" spans="2:20" ht="15" customHeight="1">
      <c r="B9" s="2" t="s">
        <v>2</v>
      </c>
      <c r="C9" s="3"/>
      <c r="D9" s="5">
        <v>5913.59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25">
        <f t="shared" si="0"/>
        <v>5913.59</v>
      </c>
      <c r="R9" s="7">
        <f t="shared" si="1"/>
        <v>5913.59</v>
      </c>
      <c r="S9" s="11"/>
      <c r="T9" s="11">
        <f t="shared" si="2"/>
        <v>5913.59</v>
      </c>
    </row>
    <row r="10" spans="2:20" ht="15" hidden="1" customHeight="1">
      <c r="B10" s="2" t="s">
        <v>3</v>
      </c>
      <c r="C10" s="3"/>
      <c r="D10" s="4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25">
        <f t="shared" si="0"/>
        <v>0</v>
      </c>
      <c r="R10" s="7">
        <f t="shared" si="1"/>
        <v>0</v>
      </c>
      <c r="S10" s="11"/>
      <c r="T10" s="11">
        <f t="shared" si="2"/>
        <v>0</v>
      </c>
    </row>
    <row r="11" spans="2:20" ht="15" customHeight="1">
      <c r="B11" s="2" t="s">
        <v>37</v>
      </c>
      <c r="C11" s="3"/>
      <c r="D11" s="4"/>
      <c r="E11" s="8"/>
      <c r="F11" s="8">
        <v>5100</v>
      </c>
      <c r="G11" s="8"/>
      <c r="H11" s="8"/>
      <c r="I11" s="8"/>
      <c r="J11" s="8"/>
      <c r="K11" s="8"/>
      <c r="L11" s="8"/>
      <c r="M11" s="8"/>
      <c r="N11" s="8"/>
      <c r="O11" s="8"/>
      <c r="P11" s="25">
        <f t="shared" si="0"/>
        <v>5100</v>
      </c>
      <c r="R11" s="7">
        <f t="shared" si="1"/>
        <v>5100</v>
      </c>
      <c r="S11" s="11"/>
      <c r="T11" s="11">
        <f t="shared" si="2"/>
        <v>5100</v>
      </c>
    </row>
    <row r="12" spans="2:20" ht="15" customHeight="1">
      <c r="B12" s="2" t="s">
        <v>4</v>
      </c>
      <c r="C12" s="3"/>
      <c r="D12" s="4">
        <v>2003</v>
      </c>
      <c r="E12" s="8">
        <v>4724.5</v>
      </c>
      <c r="F12" s="8">
        <v>2369</v>
      </c>
      <c r="G12" s="8">
        <v>588</v>
      </c>
      <c r="H12" s="8"/>
      <c r="I12" s="8"/>
      <c r="J12" s="8"/>
      <c r="K12" s="8"/>
      <c r="L12" s="8"/>
      <c r="M12" s="8"/>
      <c r="N12" s="8"/>
      <c r="O12" s="8"/>
      <c r="P12" s="25">
        <f t="shared" si="0"/>
        <v>9684.5</v>
      </c>
      <c r="R12" s="7">
        <f t="shared" si="1"/>
        <v>9684.5</v>
      </c>
      <c r="S12" s="11"/>
      <c r="T12" s="11">
        <f t="shared" si="2"/>
        <v>9684.5</v>
      </c>
    </row>
    <row r="13" spans="2:20" ht="15" hidden="1" customHeight="1">
      <c r="B13" s="2" t="s">
        <v>5</v>
      </c>
      <c r="C13" s="3"/>
      <c r="D13" s="4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25">
        <f t="shared" si="0"/>
        <v>0</v>
      </c>
      <c r="R13" s="7">
        <f t="shared" si="1"/>
        <v>0</v>
      </c>
      <c r="S13" s="11"/>
      <c r="T13" s="11">
        <f t="shared" si="2"/>
        <v>0</v>
      </c>
    </row>
    <row r="14" spans="2:20" ht="15" hidden="1" customHeight="1">
      <c r="B14" s="2" t="s">
        <v>6</v>
      </c>
      <c r="C14" s="3"/>
      <c r="D14" s="4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25">
        <f t="shared" si="0"/>
        <v>0</v>
      </c>
      <c r="R14" s="7">
        <f t="shared" si="1"/>
        <v>0</v>
      </c>
      <c r="S14" s="11"/>
      <c r="T14" s="11">
        <f t="shared" si="2"/>
        <v>0</v>
      </c>
    </row>
    <row r="15" spans="2:20" ht="15" customHeight="1">
      <c r="B15" s="2" t="s">
        <v>7</v>
      </c>
      <c r="C15" s="3"/>
      <c r="D15" s="4"/>
      <c r="E15" s="8"/>
      <c r="F15" s="8">
        <v>17911.849999999999</v>
      </c>
      <c r="G15" s="8"/>
      <c r="H15" s="8"/>
      <c r="I15" s="8"/>
      <c r="J15" s="8"/>
      <c r="K15" s="8"/>
      <c r="L15" s="8"/>
      <c r="M15" s="8"/>
      <c r="N15" s="8"/>
      <c r="O15" s="8"/>
      <c r="P15" s="25">
        <f t="shared" si="0"/>
        <v>17911.849999999999</v>
      </c>
      <c r="R15" s="7">
        <f t="shared" si="1"/>
        <v>17911.849999999999</v>
      </c>
      <c r="S15" s="11"/>
      <c r="T15" s="11">
        <f t="shared" si="2"/>
        <v>17911.849999999999</v>
      </c>
    </row>
    <row r="16" spans="2:20" ht="15" customHeight="1">
      <c r="B16" s="2" t="s">
        <v>8</v>
      </c>
      <c r="C16" s="3"/>
      <c r="D16" s="4">
        <v>-1.6</v>
      </c>
      <c r="E16" s="8">
        <v>3.17</v>
      </c>
      <c r="F16" s="8">
        <v>6.52</v>
      </c>
      <c r="G16" s="8">
        <v>4.62</v>
      </c>
      <c r="H16" s="8"/>
      <c r="I16" s="8"/>
      <c r="J16" s="8"/>
      <c r="K16" s="8"/>
      <c r="L16" s="8"/>
      <c r="M16" s="8"/>
      <c r="N16" s="8"/>
      <c r="O16" s="8"/>
      <c r="P16" s="25">
        <f t="shared" si="0"/>
        <v>12.71</v>
      </c>
      <c r="R16" s="7">
        <f t="shared" si="1"/>
        <v>12.71</v>
      </c>
      <c r="S16" s="11"/>
      <c r="T16" s="11">
        <f t="shared" si="2"/>
        <v>12.71</v>
      </c>
    </row>
    <row r="17" spans="2:20" ht="15" customHeight="1">
      <c r="B17" s="2" t="s">
        <v>9</v>
      </c>
      <c r="C17" s="3"/>
      <c r="D17" s="4">
        <v>175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25">
        <f t="shared" si="0"/>
        <v>175</v>
      </c>
      <c r="R17" s="7">
        <f t="shared" si="1"/>
        <v>175</v>
      </c>
      <c r="S17" s="11"/>
      <c r="T17" s="11">
        <f t="shared" si="2"/>
        <v>175</v>
      </c>
    </row>
    <row r="18" spans="2:20" ht="15" customHeight="1">
      <c r="B18" s="2" t="s">
        <v>10</v>
      </c>
      <c r="C18" s="3"/>
      <c r="D18" s="4">
        <v>521375</v>
      </c>
      <c r="E18" s="8">
        <v>463525</v>
      </c>
      <c r="F18" s="8">
        <v>490975</v>
      </c>
      <c r="G18" s="8">
        <v>16675</v>
      </c>
      <c r="H18" s="8"/>
      <c r="I18" s="8"/>
      <c r="J18" s="8"/>
      <c r="K18" s="8"/>
      <c r="L18" s="8"/>
      <c r="M18" s="8"/>
      <c r="N18" s="8"/>
      <c r="O18" s="8"/>
      <c r="P18" s="25">
        <f t="shared" si="0"/>
        <v>1492550</v>
      </c>
      <c r="R18" s="7">
        <f t="shared" si="1"/>
        <v>1492550</v>
      </c>
      <c r="S18" s="11"/>
      <c r="T18" s="11">
        <f t="shared" si="2"/>
        <v>1492550</v>
      </c>
    </row>
    <row r="19" spans="2:20" ht="15" customHeight="1">
      <c r="B19" s="29" t="s">
        <v>11</v>
      </c>
      <c r="C19" s="30"/>
      <c r="D19" s="34">
        <v>8750</v>
      </c>
      <c r="E19" s="32">
        <v>11375</v>
      </c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3">
        <f t="shared" si="0"/>
        <v>20125</v>
      </c>
      <c r="S19" s="11">
        <f t="shared" ref="S19:S21" si="3">P19</f>
        <v>20125</v>
      </c>
      <c r="T19" s="11">
        <f t="shared" si="2"/>
        <v>20125</v>
      </c>
    </row>
    <row r="20" spans="2:20" ht="15" hidden="1" customHeight="1">
      <c r="B20" s="2" t="s">
        <v>12</v>
      </c>
      <c r="C20" s="3"/>
      <c r="D20" s="4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12">
        <f t="shared" si="0"/>
        <v>0</v>
      </c>
      <c r="R20" s="7">
        <f t="shared" si="1"/>
        <v>0</v>
      </c>
      <c r="S20" s="11">
        <f t="shared" si="3"/>
        <v>0</v>
      </c>
      <c r="T20" s="11">
        <f t="shared" si="2"/>
        <v>0</v>
      </c>
    </row>
    <row r="21" spans="2:20" ht="15" customHeight="1">
      <c r="B21" s="35" t="s">
        <v>13</v>
      </c>
      <c r="C21" s="6"/>
      <c r="D21" s="32">
        <v>1030.2</v>
      </c>
      <c r="E21" s="32">
        <v>5446.4</v>
      </c>
      <c r="F21" s="32">
        <v>2092.23</v>
      </c>
      <c r="G21" s="32">
        <v>10350.41</v>
      </c>
      <c r="H21" s="32"/>
      <c r="I21" s="32"/>
      <c r="J21" s="32"/>
      <c r="K21" s="32"/>
      <c r="L21" s="32"/>
      <c r="M21" s="32"/>
      <c r="N21" s="32"/>
      <c r="O21" s="32"/>
      <c r="P21" s="33">
        <f t="shared" si="0"/>
        <v>18919.239999999998</v>
      </c>
      <c r="S21" s="11">
        <f t="shared" si="3"/>
        <v>18919.239999999998</v>
      </c>
      <c r="T21" s="11">
        <f t="shared" si="2"/>
        <v>18919.239999999998</v>
      </c>
    </row>
    <row r="22" spans="2:20" s="19" customFormat="1" ht="28.75" customHeight="1">
      <c r="B22" s="17" t="s">
        <v>35</v>
      </c>
      <c r="C22" s="20"/>
      <c r="D22" s="18">
        <f>SUM(D7:D21)</f>
        <v>543566.02999999991</v>
      </c>
      <c r="E22" s="18">
        <f t="shared" ref="E22:T22" si="4">SUM(E7:E21)</f>
        <v>485640.38</v>
      </c>
      <c r="F22" s="18">
        <f t="shared" si="4"/>
        <v>522843.77999999997</v>
      </c>
      <c r="G22" s="18">
        <f t="shared" si="4"/>
        <v>85236.19</v>
      </c>
      <c r="H22" s="18">
        <f t="shared" si="4"/>
        <v>0</v>
      </c>
      <c r="I22" s="18">
        <f t="shared" si="4"/>
        <v>0</v>
      </c>
      <c r="J22" s="18">
        <f t="shared" si="4"/>
        <v>0</v>
      </c>
      <c r="K22" s="18">
        <f t="shared" si="4"/>
        <v>0</v>
      </c>
      <c r="L22" s="18">
        <f t="shared" si="4"/>
        <v>0</v>
      </c>
      <c r="M22" s="18">
        <f t="shared" si="4"/>
        <v>0</v>
      </c>
      <c r="N22" s="18">
        <f t="shared" si="4"/>
        <v>0</v>
      </c>
      <c r="O22" s="18">
        <f t="shared" si="4"/>
        <v>0</v>
      </c>
      <c r="P22" s="18">
        <f t="shared" si="4"/>
        <v>1637286.38</v>
      </c>
      <c r="R22" s="18">
        <f t="shared" si="4"/>
        <v>1590192.9</v>
      </c>
      <c r="S22" s="18">
        <f t="shared" si="4"/>
        <v>47093.479999999996</v>
      </c>
      <c r="T22" s="18">
        <f t="shared" si="4"/>
        <v>1637286.38</v>
      </c>
    </row>
    <row r="23" spans="2:20" ht="15" customHeight="1">
      <c r="B23" s="2" t="s">
        <v>14</v>
      </c>
      <c r="C23" s="3"/>
      <c r="D23" s="4">
        <v>186599.59</v>
      </c>
      <c r="E23" s="8">
        <v>158723.78</v>
      </c>
      <c r="F23" s="8">
        <v>889656.02</v>
      </c>
      <c r="G23" s="8">
        <v>1083896.58</v>
      </c>
      <c r="H23" s="8"/>
      <c r="I23" s="8"/>
      <c r="J23" s="8"/>
      <c r="K23" s="8"/>
      <c r="L23" s="8"/>
      <c r="M23" s="8"/>
      <c r="N23" s="8"/>
      <c r="O23" s="8"/>
      <c r="P23" s="12">
        <f t="shared" si="0"/>
        <v>2318875.9700000002</v>
      </c>
      <c r="R23" s="7">
        <f t="shared" si="1"/>
        <v>2318875.9700000002</v>
      </c>
      <c r="T23" s="11">
        <f t="shared" si="2"/>
        <v>2318875.9700000002</v>
      </c>
    </row>
    <row r="24" spans="2:20" ht="15" customHeight="1">
      <c r="B24" s="2" t="s">
        <v>15</v>
      </c>
      <c r="C24" s="3"/>
      <c r="D24" s="4">
        <v>1559421.5</v>
      </c>
      <c r="E24" s="8">
        <v>1919151.77</v>
      </c>
      <c r="F24" s="8">
        <v>1747799.73</v>
      </c>
      <c r="G24" s="8">
        <v>1949861.5</v>
      </c>
      <c r="H24" s="8"/>
      <c r="I24" s="8"/>
      <c r="J24" s="8"/>
      <c r="K24" s="8"/>
      <c r="L24" s="8"/>
      <c r="M24" s="8"/>
      <c r="N24" s="8"/>
      <c r="O24" s="8"/>
      <c r="P24" s="12">
        <f t="shared" si="0"/>
        <v>7176234.5</v>
      </c>
      <c r="R24" s="7">
        <f t="shared" si="1"/>
        <v>7176234.5</v>
      </c>
      <c r="T24" s="11">
        <f t="shared" si="2"/>
        <v>7176234.5</v>
      </c>
    </row>
    <row r="25" spans="2:20" ht="15" customHeight="1">
      <c r="B25" s="2" t="s">
        <v>16</v>
      </c>
      <c r="C25" s="3"/>
      <c r="D25" s="4">
        <v>32378.31</v>
      </c>
      <c r="E25" s="8">
        <v>100413.91</v>
      </c>
      <c r="F25" s="8">
        <v>2982.37</v>
      </c>
      <c r="G25" s="36">
        <v>23209.200000000001</v>
      </c>
      <c r="H25" s="8"/>
      <c r="I25" s="8"/>
      <c r="J25" s="8"/>
      <c r="K25" s="8"/>
      <c r="L25" s="8"/>
      <c r="M25" s="8"/>
      <c r="N25" s="8"/>
      <c r="O25" s="8"/>
      <c r="P25" s="12">
        <f t="shared" si="0"/>
        <v>158983.79</v>
      </c>
      <c r="R25" s="7">
        <f t="shared" si="1"/>
        <v>158983.79</v>
      </c>
      <c r="T25" s="11">
        <f t="shared" si="2"/>
        <v>158983.79</v>
      </c>
    </row>
    <row r="26" spans="2:20" s="24" customFormat="1" ht="15" customHeight="1">
      <c r="B26" s="21" t="s">
        <v>17</v>
      </c>
      <c r="C26" s="22"/>
      <c r="D26" s="23">
        <f>+D23+D24+D25</f>
        <v>1778399.4000000001</v>
      </c>
      <c r="E26" s="23">
        <f>+E23+E24+E25</f>
        <v>2178289.46</v>
      </c>
      <c r="F26" s="23">
        <f>+F23+F24+F25</f>
        <v>2640438.12</v>
      </c>
      <c r="G26" s="23">
        <f>+G23+G24+G25</f>
        <v>3056967.2800000003</v>
      </c>
      <c r="H26" s="12"/>
      <c r="I26" s="12"/>
      <c r="J26" s="12"/>
      <c r="K26" s="12"/>
      <c r="L26" s="12"/>
      <c r="M26" s="12"/>
      <c r="N26" s="12"/>
      <c r="O26" s="12"/>
      <c r="P26" s="12">
        <f>SUM(P23:P25)</f>
        <v>9654094.2599999998</v>
      </c>
      <c r="R26" s="7">
        <f t="shared" si="1"/>
        <v>9654094.2599999998</v>
      </c>
      <c r="T26" s="11">
        <f t="shared" si="2"/>
        <v>9654094.2599999998</v>
      </c>
    </row>
    <row r="27" spans="2:20" s="19" customFormat="1" ht="26.4" customHeight="1">
      <c r="B27" s="17" t="s">
        <v>18</v>
      </c>
      <c r="C27" s="20"/>
      <c r="D27" s="18">
        <f>+D22+D26</f>
        <v>2321965.4300000002</v>
      </c>
      <c r="E27" s="18">
        <f t="shared" ref="E27:T27" si="5">+E22+E26</f>
        <v>2663929.84</v>
      </c>
      <c r="F27" s="18">
        <f t="shared" si="5"/>
        <v>3163281.9</v>
      </c>
      <c r="G27" s="18">
        <f t="shared" si="5"/>
        <v>3142203.47</v>
      </c>
      <c r="H27" s="18">
        <f t="shared" si="5"/>
        <v>0</v>
      </c>
      <c r="I27" s="18">
        <f t="shared" si="5"/>
        <v>0</v>
      </c>
      <c r="J27" s="18">
        <f t="shared" si="5"/>
        <v>0</v>
      </c>
      <c r="K27" s="18">
        <f t="shared" si="5"/>
        <v>0</v>
      </c>
      <c r="L27" s="18">
        <f t="shared" si="5"/>
        <v>0</v>
      </c>
      <c r="M27" s="18">
        <f t="shared" si="5"/>
        <v>0</v>
      </c>
      <c r="N27" s="18">
        <f t="shared" si="5"/>
        <v>0</v>
      </c>
      <c r="O27" s="18">
        <f t="shared" si="5"/>
        <v>0</v>
      </c>
      <c r="P27" s="18">
        <f t="shared" si="5"/>
        <v>11291380.640000001</v>
      </c>
      <c r="R27" s="18">
        <f t="shared" si="5"/>
        <v>11244287.16</v>
      </c>
      <c r="S27" s="18">
        <f t="shared" si="5"/>
        <v>47093.479999999996</v>
      </c>
      <c r="T27" s="18">
        <f t="shared" si="5"/>
        <v>11291380.640000001</v>
      </c>
    </row>
    <row r="28" spans="2:20"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2:20" s="19" customFormat="1" ht="15.5">
      <c r="B29" s="17"/>
      <c r="C29" s="20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R29" s="18"/>
      <c r="S29" s="18"/>
      <c r="T29" s="18"/>
    </row>
    <row r="30" spans="2:20" s="26" customFormat="1" ht="15.5">
      <c r="B30" s="27" t="s">
        <v>38</v>
      </c>
      <c r="D30" s="28">
        <v>263346</v>
      </c>
      <c r="E30" s="28">
        <v>363587.5</v>
      </c>
      <c r="F30" s="28">
        <v>426272.25</v>
      </c>
      <c r="G30" s="28"/>
      <c r="H30" s="28"/>
      <c r="I30" s="28"/>
      <c r="J30" s="28"/>
      <c r="K30" s="28"/>
      <c r="L30" s="28"/>
      <c r="M30" s="28"/>
      <c r="N30" s="28"/>
      <c r="O30" s="28"/>
      <c r="P30" s="12">
        <f>SUM(D30:O30)</f>
        <v>1053205.75</v>
      </c>
      <c r="R30" s="7">
        <f t="shared" ref="R30" si="6">P30</f>
        <v>1053205.75</v>
      </c>
      <c r="T30" s="11">
        <f t="shared" ref="T30" si="7">SUM(R30:S30)</f>
        <v>1053205.75</v>
      </c>
    </row>
    <row r="31" spans="2:20" s="19" customFormat="1" ht="26.4" customHeight="1">
      <c r="B31" s="17"/>
      <c r="C31" s="20"/>
      <c r="D31" s="18">
        <f>SUM(D30)</f>
        <v>263346</v>
      </c>
      <c r="E31" s="18">
        <f t="shared" ref="E31:T31" si="8">SUM(E30)</f>
        <v>363587.5</v>
      </c>
      <c r="F31" s="18">
        <f t="shared" si="8"/>
        <v>426272.25</v>
      </c>
      <c r="G31" s="18">
        <f t="shared" si="8"/>
        <v>0</v>
      </c>
      <c r="H31" s="18">
        <f t="shared" si="8"/>
        <v>0</v>
      </c>
      <c r="I31" s="18">
        <f t="shared" si="8"/>
        <v>0</v>
      </c>
      <c r="J31" s="18">
        <f t="shared" si="8"/>
        <v>0</v>
      </c>
      <c r="K31" s="18">
        <f t="shared" si="8"/>
        <v>0</v>
      </c>
      <c r="L31" s="18">
        <f t="shared" si="8"/>
        <v>0</v>
      </c>
      <c r="M31" s="18">
        <f t="shared" si="8"/>
        <v>0</v>
      </c>
      <c r="N31" s="18">
        <f t="shared" si="8"/>
        <v>0</v>
      </c>
      <c r="O31" s="18">
        <f t="shared" si="8"/>
        <v>0</v>
      </c>
      <c r="P31" s="18">
        <f t="shared" si="8"/>
        <v>1053205.75</v>
      </c>
      <c r="R31" s="18">
        <f t="shared" si="8"/>
        <v>1053205.75</v>
      </c>
      <c r="S31" s="18">
        <f t="shared" si="8"/>
        <v>0</v>
      </c>
      <c r="T31" s="18">
        <f t="shared" si="8"/>
        <v>1053205.75</v>
      </c>
    </row>
    <row r="32" spans="2:20"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2:20" s="19" customFormat="1" ht="26.4" customHeight="1">
      <c r="B33" s="17" t="s">
        <v>31</v>
      </c>
      <c r="C33" s="20"/>
      <c r="D33" s="18">
        <f t="shared" ref="D33:P33" si="9">+D27+D31</f>
        <v>2585311.4300000002</v>
      </c>
      <c r="E33" s="18">
        <f t="shared" si="9"/>
        <v>3027517.34</v>
      </c>
      <c r="F33" s="18">
        <f t="shared" si="9"/>
        <v>3589554.15</v>
      </c>
      <c r="G33" s="18">
        <f t="shared" si="9"/>
        <v>3142203.47</v>
      </c>
      <c r="H33" s="18">
        <f t="shared" si="9"/>
        <v>0</v>
      </c>
      <c r="I33" s="18">
        <f t="shared" si="9"/>
        <v>0</v>
      </c>
      <c r="J33" s="18">
        <f t="shared" si="9"/>
        <v>0</v>
      </c>
      <c r="K33" s="18">
        <f t="shared" si="9"/>
        <v>0</v>
      </c>
      <c r="L33" s="18">
        <f t="shared" si="9"/>
        <v>0</v>
      </c>
      <c r="M33" s="18">
        <f t="shared" si="9"/>
        <v>0</v>
      </c>
      <c r="N33" s="18">
        <f t="shared" si="9"/>
        <v>0</v>
      </c>
      <c r="O33" s="18">
        <f t="shared" si="9"/>
        <v>0</v>
      </c>
      <c r="P33" s="18">
        <f t="shared" si="9"/>
        <v>12344586.390000001</v>
      </c>
      <c r="R33" s="18">
        <f t="shared" ref="R33:T33" si="10">+R27+R31</f>
        <v>12297492.91</v>
      </c>
      <c r="S33" s="18">
        <f t="shared" si="10"/>
        <v>47093.479999999996</v>
      </c>
      <c r="T33" s="18">
        <f t="shared" si="10"/>
        <v>12344586.390000001</v>
      </c>
    </row>
    <row r="34" spans="2:20"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2:20"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2:20"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2:20"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2:20"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2:20"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2:20"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2:20"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2:20"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</sheetData>
  <pageMargins left="0.70866141732283472" right="0.31496062992125984" top="0.74803149606299213" bottom="0.74803149606299213" header="0.31496062992125984" footer="0.31496062992125984"/>
  <pageSetup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3CE5D-91D9-4A60-9D06-6E71C501DC6C}">
  <dimension ref="A1:U13"/>
  <sheetViews>
    <sheetView showGridLines="0" tabSelected="1" topLeftCell="A4" zoomScaleNormal="100" workbookViewId="0">
      <selection activeCell="A30" sqref="A30"/>
    </sheetView>
  </sheetViews>
  <sheetFormatPr baseColWidth="10" defaultColWidth="11.54296875" defaultRowHeight="12.5"/>
  <cols>
    <col min="1" max="1" width="52.7265625" style="40" customWidth="1"/>
    <col min="2" max="2" width="21.1796875" style="37" customWidth="1"/>
    <col min="3" max="3" width="19.90625" style="40" customWidth="1"/>
    <col min="4" max="4" width="16.90625" style="40" customWidth="1"/>
    <col min="5" max="5" width="6" style="40" hidden="1" customWidth="1"/>
    <col min="6" max="6" width="14.6328125" style="40" hidden="1" customWidth="1"/>
    <col min="7" max="7" width="15.81640625" style="40" hidden="1" customWidth="1"/>
    <col min="8" max="8" width="16.6328125" style="40" hidden="1" customWidth="1"/>
    <col min="9" max="9" width="12.453125" style="40" hidden="1" customWidth="1"/>
    <col min="10" max="10" width="17.90625" style="40" hidden="1" customWidth="1"/>
    <col min="11" max="11" width="14.81640625" style="40" hidden="1" customWidth="1"/>
    <col min="12" max="12" width="18.6328125" style="40" hidden="1" customWidth="1"/>
    <col min="13" max="14" width="18.453125" style="40" hidden="1" customWidth="1"/>
    <col min="15" max="15" width="20" style="40" customWidth="1"/>
    <col min="16" max="16" width="3.54296875" style="40" customWidth="1"/>
    <col min="17" max="17" width="4.08984375" style="40" customWidth="1"/>
    <col min="18" max="18" width="1" style="40" customWidth="1"/>
    <col min="19" max="19" width="15.1796875" style="40" hidden="1" customWidth="1"/>
    <col min="20" max="20" width="1.54296875" style="40" hidden="1" customWidth="1"/>
    <col min="21" max="21" width="14.1796875" style="40" hidden="1" customWidth="1"/>
    <col min="22" max="22" width="14.1796875" style="40" bestFit="1" customWidth="1"/>
    <col min="23" max="16384" width="11.54296875" style="40"/>
  </cols>
  <sheetData>
    <row r="1" spans="1:21" ht="13">
      <c r="A1" s="39" t="s">
        <v>32</v>
      </c>
    </row>
    <row r="2" spans="1:21" ht="13">
      <c r="A2" s="39" t="s">
        <v>33</v>
      </c>
    </row>
    <row r="4" spans="1:21" ht="13">
      <c r="A4" s="47" t="s">
        <v>32</v>
      </c>
      <c r="B4" s="47"/>
    </row>
    <row r="5" spans="1:21" ht="13">
      <c r="A5" s="47" t="s">
        <v>46</v>
      </c>
      <c r="B5" s="47"/>
    </row>
    <row r="6" spans="1:21" ht="13"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21" s="41" customFormat="1" ht="29" customHeight="1">
      <c r="A7" s="42" t="s">
        <v>47</v>
      </c>
      <c r="B7" s="43" t="s">
        <v>48</v>
      </c>
      <c r="E7" s="42" t="s">
        <v>21</v>
      </c>
      <c r="F7" s="42" t="s">
        <v>22</v>
      </c>
      <c r="G7" s="42" t="s">
        <v>23</v>
      </c>
      <c r="H7" s="42" t="s">
        <v>24</v>
      </c>
      <c r="I7" s="42" t="s">
        <v>25</v>
      </c>
      <c r="J7" s="42" t="s">
        <v>26</v>
      </c>
      <c r="K7" s="42" t="s">
        <v>45</v>
      </c>
      <c r="L7" s="42" t="s">
        <v>28</v>
      </c>
      <c r="M7" s="42" t="s">
        <v>29</v>
      </c>
      <c r="N7" s="42" t="s">
        <v>30</v>
      </c>
      <c r="S7" s="42" t="s">
        <v>42</v>
      </c>
      <c r="T7" s="42" t="s">
        <v>43</v>
      </c>
      <c r="U7" s="42" t="s">
        <v>44</v>
      </c>
    </row>
    <row r="8" spans="1:21" ht="29" customHeight="1">
      <c r="O8" s="44"/>
    </row>
    <row r="9" spans="1:21" ht="29" customHeight="1">
      <c r="A9" s="45" t="s">
        <v>19</v>
      </c>
      <c r="B9" s="46">
        <v>5217710.6999999993</v>
      </c>
    </row>
    <row r="10" spans="1:21" ht="29" customHeight="1"/>
    <row r="11" spans="1:21" ht="29" customHeight="1">
      <c r="A11" s="45" t="s">
        <v>20</v>
      </c>
      <c r="B11" s="46">
        <v>5208431.7799999993</v>
      </c>
    </row>
    <row r="12" spans="1:21" ht="29" customHeight="1"/>
    <row r="13" spans="1:21" ht="29" customHeight="1">
      <c r="A13" s="42" t="s">
        <v>31</v>
      </c>
      <c r="B13" s="43">
        <f>+B11+B9</f>
        <v>10426142.479999999</v>
      </c>
    </row>
  </sheetData>
  <mergeCells count="2">
    <mergeCell ref="A4:B4"/>
    <mergeCell ref="A5:B5"/>
  </mergeCells>
  <printOptions horizontalCentered="1"/>
  <pageMargins left="0.43307086614173229" right="0.31496062992125984" top="0.74803149606299213" bottom="0.74803149606299213" header="0.31496062992125984" footer="0.31496062992125984"/>
  <pageSetup scale="105" fitToWidth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126521F4647A74CA3242F219CF29945" ma:contentTypeVersion="8" ma:contentTypeDescription="Crear nuevo documento." ma:contentTypeScope="" ma:versionID="c1f78061efb6a167c055347fbab24083">
  <xsd:schema xmlns:xsd="http://www.w3.org/2001/XMLSchema" xmlns:xs="http://www.w3.org/2001/XMLSchema" xmlns:p="http://schemas.microsoft.com/office/2006/metadata/properties" xmlns:ns2="b65a9c33-23cd-4dac-aab6-5c43064141b7" targetNamespace="http://schemas.microsoft.com/office/2006/metadata/properties" ma:root="true" ma:fieldsID="126d141c0bac07049093109148a27034" ns2:_="">
    <xsd:import namespace="b65a9c33-23cd-4dac-aab6-5c43064141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a9c33-23cd-4dac-aab6-5c43064141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14DFB9-8208-4FE2-8F77-494AFE87F8EC}"/>
</file>

<file path=customXml/itemProps2.xml><?xml version="1.0" encoding="utf-8"?>
<ds:datastoreItem xmlns:ds="http://schemas.openxmlformats.org/officeDocument/2006/customXml" ds:itemID="{5F0D284E-8193-49A6-8CB2-DD27B6CCC211}"/>
</file>

<file path=customXml/itemProps3.xml><?xml version="1.0" encoding="utf-8"?>
<ds:datastoreItem xmlns:ds="http://schemas.openxmlformats.org/officeDocument/2006/customXml" ds:itemID="{965ED856-4E19-41E5-B7E6-A30A12E50B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cedula PRESIDENTE</vt:lpstr>
      <vt:lpstr>CEDULA EXCED 2020</vt:lpstr>
      <vt:lpstr>Anexo 1</vt:lpstr>
      <vt:lpstr>'Anexo 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PATRICIA SAUCEDO GARCIA</dc:creator>
  <cp:lastModifiedBy>RICARDO JAVIER GARCIA THOMAS</cp:lastModifiedBy>
  <cp:lastPrinted>2024-03-25T16:51:20Z</cp:lastPrinted>
  <dcterms:created xsi:type="dcterms:W3CDTF">2020-02-05T23:26:00Z</dcterms:created>
  <dcterms:modified xsi:type="dcterms:W3CDTF">2024-03-25T17:01:46Z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0x010100C126521F4647A74CA3242F219CF29945</vt:lpwstr>
  </property>
</Properties>
</file>